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岡安清隆</author>
  </authors>
  <commentList>
    <comment ref="B7" authorId="0">
      <text>
        <r>
          <rPr>
            <sz val="9"/>
            <rFont val="ＭＳ Ｐゴシック"/>
            <family val="3"/>
          </rPr>
          <t>セルB7には、
=PMT(B4/12,B5,B3-B6)
と入力します。
利率が年利ですから月にするために12で割っています。
また、借入金額からボーナス支払額を差し引いています。</t>
        </r>
      </text>
    </comment>
    <comment ref="B8" authorId="0">
      <text>
        <r>
          <rPr>
            <sz val="9"/>
            <rFont val="ＭＳ Ｐゴシック"/>
            <family val="3"/>
          </rPr>
          <t>セルB8には、
=PMT(B4/2,B5/6,B6)
利率を年から6ヶ月にするために2で割っています。
また、支払い回数を６ヶ月に１回とするために、6で割っています。</t>
        </r>
      </text>
    </comment>
  </commentList>
</comments>
</file>

<file path=xl/sharedStrings.xml><?xml version="1.0" encoding="utf-8"?>
<sst xmlns="http://schemas.openxmlformats.org/spreadsheetml/2006/main" count="17" uniqueCount="13">
  <si>
    <t>借入条件</t>
  </si>
  <si>
    <t>借入金額</t>
  </si>
  <si>
    <t>利率（年）</t>
  </si>
  <si>
    <t>支払月額</t>
  </si>
  <si>
    <t>ボーナス支払額</t>
  </si>
  <si>
    <t>返済回数</t>
  </si>
  <si>
    <t>定期返済のボーナス併用払い</t>
  </si>
  <si>
    <t>定期返済額</t>
  </si>
  <si>
    <t>ボーナス返済額</t>
  </si>
  <si>
    <t>金利</t>
  </si>
  <si>
    <t>元金返済</t>
  </si>
  <si>
    <t>借入残高</t>
  </si>
  <si>
    <t>借入残高計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</si>
</sst>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38" fontId="0" fillId="0" borderId="0" xfId="16" applyAlignment="1">
      <alignment/>
    </xf>
    <xf numFmtId="6" fontId="0" fillId="0" borderId="0" xfId="0" applyNumberFormat="1" applyAlignment="1">
      <alignment/>
    </xf>
    <xf numFmtId="176" fontId="0" fillId="0" borderId="0" xfId="0" applyNumberFormat="1" applyAlignment="1">
      <alignment/>
    </xf>
    <xf numFmtId="6" fontId="0" fillId="0" borderId="0" xfId="18" applyAlignment="1">
      <alignment/>
    </xf>
    <xf numFmtId="38" fontId="0" fillId="0" borderId="0" xfId="0" applyNumberFormat="1" applyAlignment="1">
      <alignment/>
    </xf>
    <xf numFmtId="176" fontId="0" fillId="0" borderId="0" xfId="16" applyNumberFormat="1" applyAlignment="1">
      <alignment/>
    </xf>
    <xf numFmtId="38" fontId="0" fillId="0" borderId="0" xfId="18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bestFit="1" customWidth="1"/>
    <col min="2" max="2" width="11.00390625" style="0" bestFit="1" customWidth="1"/>
    <col min="3" max="3" width="8.50390625" style="0" bestFit="1" customWidth="1"/>
    <col min="4" max="4" width="10.25390625" style="0" bestFit="1" customWidth="1"/>
    <col min="6" max="6" width="9.25390625" style="0" bestFit="1" customWidth="1"/>
    <col min="10" max="10" width="9.25390625" style="0" bestFit="1" customWidth="1"/>
  </cols>
  <sheetData>
    <row r="1" ht="13.5">
      <c r="A1" t="s">
        <v>6</v>
      </c>
    </row>
    <row r="2" ht="13.5">
      <c r="A2" t="s">
        <v>0</v>
      </c>
    </row>
    <row r="3" spans="1:2" ht="13.5">
      <c r="A3" t="s">
        <v>1</v>
      </c>
      <c r="B3" s="2">
        <v>1000000</v>
      </c>
    </row>
    <row r="4" spans="1:2" ht="13.5">
      <c r="A4" t="s">
        <v>2</v>
      </c>
      <c r="B4" s="1">
        <v>0.02</v>
      </c>
    </row>
    <row r="5" spans="1:2" ht="13.5">
      <c r="A5" t="s">
        <v>5</v>
      </c>
      <c r="B5">
        <f>60</f>
        <v>60</v>
      </c>
    </row>
    <row r="6" spans="1:2" ht="13.5">
      <c r="A6" t="s">
        <v>4</v>
      </c>
      <c r="B6" s="2">
        <v>500000</v>
      </c>
    </row>
    <row r="7" spans="1:5" ht="13.5">
      <c r="A7" t="s">
        <v>3</v>
      </c>
      <c r="B7" s="7">
        <f>PMT(B4/12,B5,B3-B6)</f>
        <v>-8763.880026621862</v>
      </c>
      <c r="C7" s="4">
        <f>PV(B4/12,B5,B7)</f>
        <v>500000</v>
      </c>
      <c r="D7" s="5"/>
      <c r="E7" s="5"/>
    </row>
    <row r="8" spans="1:4" ht="13.5">
      <c r="A8" t="s">
        <v>4</v>
      </c>
      <c r="B8" s="4">
        <f>PMT(B4/2,B5/6,B6)</f>
        <v>-52791.038275585575</v>
      </c>
      <c r="C8" s="4">
        <f>PV(B4/2,B5/6,B8)</f>
        <v>500000</v>
      </c>
      <c r="D8" s="3"/>
    </row>
    <row r="9" spans="2:10" ht="13.5">
      <c r="B9" t="s">
        <v>7</v>
      </c>
      <c r="C9" t="s">
        <v>9</v>
      </c>
      <c r="D9" t="s">
        <v>10</v>
      </c>
      <c r="E9" t="s">
        <v>11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3.5">
      <c r="A10">
        <v>0</v>
      </c>
      <c r="E10" s="6">
        <f>C7</f>
        <v>500000</v>
      </c>
      <c r="I10" s="4">
        <f>C8</f>
        <v>500000</v>
      </c>
      <c r="J10" s="6">
        <f>E10+I10</f>
        <v>1000000</v>
      </c>
    </row>
    <row r="11" spans="1:10" ht="13.5">
      <c r="A11">
        <v>1</v>
      </c>
      <c r="B11" s="6">
        <f>$B$7</f>
        <v>-8763.880026621862</v>
      </c>
      <c r="C11" s="8">
        <f>-E10*$B$4/12</f>
        <v>-833.3333333333334</v>
      </c>
      <c r="D11" s="6">
        <f>B11-C11</f>
        <v>-7930.546693288529</v>
      </c>
      <c r="E11" s="6">
        <f>E10+D11</f>
        <v>492069.45330671145</v>
      </c>
      <c r="F11" s="6"/>
      <c r="G11" s="8">
        <f>IF(F11=0,0,-I10*$B$4/2)</f>
        <v>0</v>
      </c>
      <c r="H11" s="6">
        <f>F11-G11</f>
        <v>0</v>
      </c>
      <c r="I11" s="6">
        <f>I10+H11</f>
        <v>500000</v>
      </c>
      <c r="J11" s="6">
        <f aca="true" t="shared" si="0" ref="J11:J70">E11+I11</f>
        <v>992069.4533067115</v>
      </c>
    </row>
    <row r="12" spans="1:10" ht="13.5">
      <c r="A12">
        <v>2</v>
      </c>
      <c r="B12" s="6">
        <f aca="true" t="shared" si="1" ref="B12:B70">$B$7</f>
        <v>-8763.880026621862</v>
      </c>
      <c r="C12" s="8">
        <f aca="true" t="shared" si="2" ref="C12:C70">-E11*$B$4/12</f>
        <v>-820.1157555111857</v>
      </c>
      <c r="D12" s="6">
        <f aca="true" t="shared" si="3" ref="D12:D70">B12-C12</f>
        <v>-7943.764271110676</v>
      </c>
      <c r="E12" s="6">
        <f aca="true" t="shared" si="4" ref="E12:E70">E11+D12</f>
        <v>484125.68903560075</v>
      </c>
      <c r="F12" s="6"/>
      <c r="G12" s="8">
        <f aca="true" t="shared" si="5" ref="G12:G70">IF(F12=0,0,-I11*$B$4/2)</f>
        <v>0</v>
      </c>
      <c r="H12" s="6">
        <f aca="true" t="shared" si="6" ref="H12:H70">F12-G12</f>
        <v>0</v>
      </c>
      <c r="I12" s="6">
        <f aca="true" t="shared" si="7" ref="I12:I70">I11+H12</f>
        <v>500000</v>
      </c>
      <c r="J12" s="6">
        <f t="shared" si="0"/>
        <v>984125.6890356007</v>
      </c>
    </row>
    <row r="13" spans="1:10" ht="13.5">
      <c r="A13">
        <v>3</v>
      </c>
      <c r="B13" s="6">
        <f t="shared" si="1"/>
        <v>-8763.880026621862</v>
      </c>
      <c r="C13" s="8">
        <f t="shared" si="2"/>
        <v>-806.8761483926679</v>
      </c>
      <c r="D13" s="6">
        <f t="shared" si="3"/>
        <v>-7957.003878229194</v>
      </c>
      <c r="E13" s="6">
        <f t="shared" si="4"/>
        <v>476168.68515737157</v>
      </c>
      <c r="F13" s="6"/>
      <c r="G13" s="8">
        <f t="shared" si="5"/>
        <v>0</v>
      </c>
      <c r="H13" s="6">
        <f t="shared" si="6"/>
        <v>0</v>
      </c>
      <c r="I13" s="6">
        <f t="shared" si="7"/>
        <v>500000</v>
      </c>
      <c r="J13" s="6">
        <f t="shared" si="0"/>
        <v>976168.6851573716</v>
      </c>
    </row>
    <row r="14" spans="1:10" ht="13.5">
      <c r="A14">
        <v>4</v>
      </c>
      <c r="B14" s="6">
        <f t="shared" si="1"/>
        <v>-8763.880026621862</v>
      </c>
      <c r="C14" s="8">
        <f t="shared" si="2"/>
        <v>-793.614475262286</v>
      </c>
      <c r="D14" s="6">
        <f t="shared" si="3"/>
        <v>-7970.265551359576</v>
      </c>
      <c r="E14" s="6">
        <f t="shared" si="4"/>
        <v>468198.419606012</v>
      </c>
      <c r="F14" s="6"/>
      <c r="G14" s="8">
        <f t="shared" si="5"/>
        <v>0</v>
      </c>
      <c r="H14" s="6">
        <f t="shared" si="6"/>
        <v>0</v>
      </c>
      <c r="I14" s="6">
        <f t="shared" si="7"/>
        <v>500000</v>
      </c>
      <c r="J14" s="6">
        <f t="shared" si="0"/>
        <v>968198.4196060121</v>
      </c>
    </row>
    <row r="15" spans="1:10" ht="13.5">
      <c r="A15">
        <v>5</v>
      </c>
      <c r="B15" s="6">
        <f t="shared" si="1"/>
        <v>-8763.880026621862</v>
      </c>
      <c r="C15" s="8">
        <f t="shared" si="2"/>
        <v>-780.3306993433533</v>
      </c>
      <c r="D15" s="6">
        <f t="shared" si="3"/>
        <v>-7983.549327278509</v>
      </c>
      <c r="E15" s="6">
        <f t="shared" si="4"/>
        <v>460214.8702787335</v>
      </c>
      <c r="F15" s="6"/>
      <c r="G15" s="8">
        <f t="shared" si="5"/>
        <v>0</v>
      </c>
      <c r="H15" s="6">
        <f t="shared" si="6"/>
        <v>0</v>
      </c>
      <c r="I15" s="6">
        <f t="shared" si="7"/>
        <v>500000</v>
      </c>
      <c r="J15" s="6">
        <f t="shared" si="0"/>
        <v>960214.8702787335</v>
      </c>
    </row>
    <row r="16" spans="1:10" ht="13.5">
      <c r="A16">
        <v>6</v>
      </c>
      <c r="B16" s="6">
        <f t="shared" si="1"/>
        <v>-8763.880026621862</v>
      </c>
      <c r="C16" s="8">
        <f t="shared" si="2"/>
        <v>-767.0247837978892</v>
      </c>
      <c r="D16" s="6">
        <f t="shared" si="3"/>
        <v>-7996.855242823973</v>
      </c>
      <c r="E16" s="6">
        <f t="shared" si="4"/>
        <v>452218.01503590954</v>
      </c>
      <c r="F16" s="6">
        <f>$B$8</f>
        <v>-52791.038275585575</v>
      </c>
      <c r="G16" s="8">
        <f t="shared" si="5"/>
        <v>-5000</v>
      </c>
      <c r="H16" s="6">
        <f t="shared" si="6"/>
        <v>-47791.038275585575</v>
      </c>
      <c r="I16" s="6">
        <f t="shared" si="7"/>
        <v>452208.96172441443</v>
      </c>
      <c r="J16" s="6">
        <f t="shared" si="0"/>
        <v>904426.976760324</v>
      </c>
    </row>
    <row r="17" spans="1:10" ht="13.5">
      <c r="A17">
        <v>7</v>
      </c>
      <c r="B17" s="6">
        <f t="shared" si="1"/>
        <v>-8763.880026621862</v>
      </c>
      <c r="C17" s="8">
        <f t="shared" si="2"/>
        <v>-753.696691726516</v>
      </c>
      <c r="D17" s="6">
        <f t="shared" si="3"/>
        <v>-8010.183334895346</v>
      </c>
      <c r="E17" s="6">
        <f t="shared" si="4"/>
        <v>444207.8317010142</v>
      </c>
      <c r="F17" s="6"/>
      <c r="G17" s="8">
        <f t="shared" si="5"/>
        <v>0</v>
      </c>
      <c r="H17" s="6">
        <f t="shared" si="6"/>
        <v>0</v>
      </c>
      <c r="I17" s="6">
        <f t="shared" si="7"/>
        <v>452208.96172441443</v>
      </c>
      <c r="J17" s="6">
        <f t="shared" si="0"/>
        <v>896416.7934254287</v>
      </c>
    </row>
    <row r="18" spans="1:10" ht="13.5">
      <c r="A18">
        <v>8</v>
      </c>
      <c r="B18" s="6">
        <f t="shared" si="1"/>
        <v>-8763.880026621862</v>
      </c>
      <c r="C18" s="8">
        <f t="shared" si="2"/>
        <v>-740.3463861683571</v>
      </c>
      <c r="D18" s="6">
        <f t="shared" si="3"/>
        <v>-8023.5336404535055</v>
      </c>
      <c r="E18" s="6">
        <f t="shared" si="4"/>
        <v>436184.29806056066</v>
      </c>
      <c r="F18" s="6"/>
      <c r="G18" s="8">
        <f t="shared" si="5"/>
        <v>0</v>
      </c>
      <c r="H18" s="6">
        <f t="shared" si="6"/>
        <v>0</v>
      </c>
      <c r="I18" s="6">
        <f t="shared" si="7"/>
        <v>452208.96172441443</v>
      </c>
      <c r="J18" s="6">
        <f t="shared" si="0"/>
        <v>888393.2597849751</v>
      </c>
    </row>
    <row r="19" spans="1:10" ht="13.5">
      <c r="A19">
        <v>9</v>
      </c>
      <c r="B19" s="6">
        <f t="shared" si="1"/>
        <v>-8763.880026621862</v>
      </c>
      <c r="C19" s="8">
        <f t="shared" si="2"/>
        <v>-726.9738301009344</v>
      </c>
      <c r="D19" s="6">
        <f t="shared" si="3"/>
        <v>-8036.906196520928</v>
      </c>
      <c r="E19" s="6">
        <f t="shared" si="4"/>
        <v>428147.3918640397</v>
      </c>
      <c r="F19" s="6"/>
      <c r="G19" s="8">
        <f t="shared" si="5"/>
        <v>0</v>
      </c>
      <c r="H19" s="6">
        <f t="shared" si="6"/>
        <v>0</v>
      </c>
      <c r="I19" s="6">
        <f t="shared" si="7"/>
        <v>452208.96172441443</v>
      </c>
      <c r="J19" s="6">
        <f t="shared" si="0"/>
        <v>880356.3535884542</v>
      </c>
    </row>
    <row r="20" spans="1:10" ht="13.5">
      <c r="A20">
        <v>10</v>
      </c>
      <c r="B20" s="6">
        <f t="shared" si="1"/>
        <v>-8763.880026621862</v>
      </c>
      <c r="C20" s="8">
        <f t="shared" si="2"/>
        <v>-713.5789864400662</v>
      </c>
      <c r="D20" s="6">
        <f t="shared" si="3"/>
        <v>-8050.301040181796</v>
      </c>
      <c r="E20" s="6">
        <f t="shared" si="4"/>
        <v>420097.0908238579</v>
      </c>
      <c r="F20" s="6"/>
      <c r="G20" s="8">
        <f t="shared" si="5"/>
        <v>0</v>
      </c>
      <c r="H20" s="6">
        <f t="shared" si="6"/>
        <v>0</v>
      </c>
      <c r="I20" s="6">
        <f t="shared" si="7"/>
        <v>452208.96172441443</v>
      </c>
      <c r="J20" s="6">
        <f t="shared" si="0"/>
        <v>872306.0525482723</v>
      </c>
    </row>
    <row r="21" spans="1:10" ht="13.5">
      <c r="A21">
        <v>11</v>
      </c>
      <c r="B21" s="6">
        <f t="shared" si="1"/>
        <v>-8763.880026621862</v>
      </c>
      <c r="C21" s="8">
        <f t="shared" si="2"/>
        <v>-700.1618180397633</v>
      </c>
      <c r="D21" s="6">
        <f t="shared" si="3"/>
        <v>-8063.718208582099</v>
      </c>
      <c r="E21" s="6">
        <f t="shared" si="4"/>
        <v>412033.37261527585</v>
      </c>
      <c r="F21" s="6"/>
      <c r="G21" s="8">
        <f t="shared" si="5"/>
        <v>0</v>
      </c>
      <c r="H21" s="6">
        <f t="shared" si="6"/>
        <v>0</v>
      </c>
      <c r="I21" s="6">
        <f t="shared" si="7"/>
        <v>452208.96172441443</v>
      </c>
      <c r="J21" s="6">
        <f t="shared" si="0"/>
        <v>864242.3343396903</v>
      </c>
    </row>
    <row r="22" spans="1:10" ht="13.5">
      <c r="A22">
        <v>12</v>
      </c>
      <c r="B22" s="6">
        <f t="shared" si="1"/>
        <v>-8763.880026621862</v>
      </c>
      <c r="C22" s="8">
        <f t="shared" si="2"/>
        <v>-686.7222876921264</v>
      </c>
      <c r="D22" s="6">
        <f t="shared" si="3"/>
        <v>-8077.157738929736</v>
      </c>
      <c r="E22" s="6">
        <f t="shared" si="4"/>
        <v>403956.2148763461</v>
      </c>
      <c r="F22" s="6">
        <f>$B$8</f>
        <v>-52791.038275585575</v>
      </c>
      <c r="G22" s="8">
        <f t="shared" si="5"/>
        <v>-4522.089617244144</v>
      </c>
      <c r="H22" s="6">
        <f t="shared" si="6"/>
        <v>-48268.94865834143</v>
      </c>
      <c r="I22" s="6">
        <f t="shared" si="7"/>
        <v>403940.013066073</v>
      </c>
      <c r="J22" s="6">
        <f t="shared" si="0"/>
        <v>807896.2279424191</v>
      </c>
    </row>
    <row r="23" spans="1:10" ht="13.5">
      <c r="A23">
        <v>13</v>
      </c>
      <c r="B23" s="6">
        <f t="shared" si="1"/>
        <v>-8763.880026621862</v>
      </c>
      <c r="C23" s="8">
        <f t="shared" si="2"/>
        <v>-673.2603581272435</v>
      </c>
      <c r="D23" s="6">
        <f t="shared" si="3"/>
        <v>-8090.619668494619</v>
      </c>
      <c r="E23" s="6">
        <f t="shared" si="4"/>
        <v>395865.5952078515</v>
      </c>
      <c r="F23" s="6"/>
      <c r="G23" s="8">
        <f t="shared" si="5"/>
        <v>0</v>
      </c>
      <c r="H23" s="6">
        <f t="shared" si="6"/>
        <v>0</v>
      </c>
      <c r="I23" s="6">
        <f t="shared" si="7"/>
        <v>403940.013066073</v>
      </c>
      <c r="J23" s="6">
        <f t="shared" si="0"/>
        <v>799805.6082739246</v>
      </c>
    </row>
    <row r="24" spans="1:10" ht="13.5">
      <c r="A24">
        <v>14</v>
      </c>
      <c r="B24" s="6">
        <f t="shared" si="1"/>
        <v>-8763.880026621862</v>
      </c>
      <c r="C24" s="8">
        <f t="shared" si="2"/>
        <v>-659.7759920130858</v>
      </c>
      <c r="D24" s="6">
        <f t="shared" si="3"/>
        <v>-8104.104034608777</v>
      </c>
      <c r="E24" s="6">
        <f t="shared" si="4"/>
        <v>387761.49117324274</v>
      </c>
      <c r="F24" s="6"/>
      <c r="G24" s="8">
        <f t="shared" si="5"/>
        <v>0</v>
      </c>
      <c r="H24" s="6">
        <f t="shared" si="6"/>
        <v>0</v>
      </c>
      <c r="I24" s="6">
        <f t="shared" si="7"/>
        <v>403940.013066073</v>
      </c>
      <c r="J24" s="6">
        <f t="shared" si="0"/>
        <v>791701.5042393157</v>
      </c>
    </row>
    <row r="25" spans="1:10" ht="13.5">
      <c r="A25">
        <v>15</v>
      </c>
      <c r="B25" s="6">
        <f t="shared" si="1"/>
        <v>-8763.880026621862</v>
      </c>
      <c r="C25" s="8">
        <f t="shared" si="2"/>
        <v>-646.2691519554046</v>
      </c>
      <c r="D25" s="6">
        <f t="shared" si="3"/>
        <v>-8117.610874666458</v>
      </c>
      <c r="E25" s="6">
        <f t="shared" si="4"/>
        <v>379643.88029857626</v>
      </c>
      <c r="F25" s="6"/>
      <c r="G25" s="8">
        <f t="shared" si="5"/>
        <v>0</v>
      </c>
      <c r="H25" s="6">
        <f t="shared" si="6"/>
        <v>0</v>
      </c>
      <c r="I25" s="6">
        <f t="shared" si="7"/>
        <v>403940.013066073</v>
      </c>
      <c r="J25" s="6">
        <f t="shared" si="0"/>
        <v>783583.8933646493</v>
      </c>
    </row>
    <row r="26" spans="1:10" ht="13.5">
      <c r="A26">
        <v>16</v>
      </c>
      <c r="B26" s="6">
        <f t="shared" si="1"/>
        <v>-8763.880026621862</v>
      </c>
      <c r="C26" s="8">
        <f t="shared" si="2"/>
        <v>-632.7398004976271</v>
      </c>
      <c r="D26" s="6">
        <f t="shared" si="3"/>
        <v>-8131.140226124235</v>
      </c>
      <c r="E26" s="6">
        <f t="shared" si="4"/>
        <v>371512.740072452</v>
      </c>
      <c r="F26" s="6"/>
      <c r="G26" s="8">
        <f t="shared" si="5"/>
        <v>0</v>
      </c>
      <c r="H26" s="6">
        <f t="shared" si="6"/>
        <v>0</v>
      </c>
      <c r="I26" s="6">
        <f t="shared" si="7"/>
        <v>403940.013066073</v>
      </c>
      <c r="J26" s="6">
        <f t="shared" si="0"/>
        <v>775452.753138525</v>
      </c>
    </row>
    <row r="27" spans="1:10" ht="13.5">
      <c r="A27">
        <v>17</v>
      </c>
      <c r="B27" s="6">
        <f t="shared" si="1"/>
        <v>-8763.880026621862</v>
      </c>
      <c r="C27" s="8">
        <f t="shared" si="2"/>
        <v>-619.1879001207534</v>
      </c>
      <c r="D27" s="6">
        <f t="shared" si="3"/>
        <v>-8144.692126501109</v>
      </c>
      <c r="E27" s="6">
        <f t="shared" si="4"/>
        <v>363368.0479459509</v>
      </c>
      <c r="F27" s="6"/>
      <c r="G27" s="8">
        <f t="shared" si="5"/>
        <v>0</v>
      </c>
      <c r="H27" s="6">
        <f t="shared" si="6"/>
        <v>0</v>
      </c>
      <c r="I27" s="6">
        <f t="shared" si="7"/>
        <v>403940.013066073</v>
      </c>
      <c r="J27" s="6">
        <f t="shared" si="0"/>
        <v>767308.0610120238</v>
      </c>
    </row>
    <row r="28" spans="1:10" ht="13.5">
      <c r="A28">
        <v>18</v>
      </c>
      <c r="B28" s="6">
        <f t="shared" si="1"/>
        <v>-8763.880026621862</v>
      </c>
      <c r="C28" s="8">
        <f t="shared" si="2"/>
        <v>-605.6134132432514</v>
      </c>
      <c r="D28" s="6">
        <f t="shared" si="3"/>
        <v>-8158.266613378611</v>
      </c>
      <c r="E28" s="6">
        <f t="shared" si="4"/>
        <v>355209.7813325723</v>
      </c>
      <c r="F28" s="6">
        <f>$B$8</f>
        <v>-52791.038275585575</v>
      </c>
      <c r="G28" s="8">
        <f t="shared" si="5"/>
        <v>-4039.40013066073</v>
      </c>
      <c r="H28" s="6">
        <f t="shared" si="6"/>
        <v>-48751.638144924844</v>
      </c>
      <c r="I28" s="6">
        <f t="shared" si="7"/>
        <v>355188.3749211482</v>
      </c>
      <c r="J28" s="6">
        <f t="shared" si="0"/>
        <v>710398.1562537204</v>
      </c>
    </row>
    <row r="29" spans="1:10" ht="13.5">
      <c r="A29">
        <v>19</v>
      </c>
      <c r="B29" s="6">
        <f t="shared" si="1"/>
        <v>-8763.880026621862</v>
      </c>
      <c r="C29" s="8">
        <f t="shared" si="2"/>
        <v>-592.0163022209539</v>
      </c>
      <c r="D29" s="6">
        <f t="shared" si="3"/>
        <v>-8171.863724400909</v>
      </c>
      <c r="E29" s="6">
        <f t="shared" si="4"/>
        <v>347037.91760817135</v>
      </c>
      <c r="F29" s="6"/>
      <c r="G29" s="8">
        <f t="shared" si="5"/>
        <v>0</v>
      </c>
      <c r="H29" s="6">
        <f t="shared" si="6"/>
        <v>0</v>
      </c>
      <c r="I29" s="6">
        <f t="shared" si="7"/>
        <v>355188.3749211482</v>
      </c>
      <c r="J29" s="6">
        <f t="shared" si="0"/>
        <v>702226.2925293195</v>
      </c>
    </row>
    <row r="30" spans="1:10" ht="13.5">
      <c r="A30">
        <v>20</v>
      </c>
      <c r="B30" s="6">
        <f t="shared" si="1"/>
        <v>-8763.880026621862</v>
      </c>
      <c r="C30" s="8">
        <f t="shared" si="2"/>
        <v>-578.3965293469522</v>
      </c>
      <c r="D30" s="6">
        <f t="shared" si="3"/>
        <v>-8185.48349727491</v>
      </c>
      <c r="E30" s="6">
        <f t="shared" si="4"/>
        <v>338852.4341108964</v>
      </c>
      <c r="F30" s="6"/>
      <c r="G30" s="8">
        <f t="shared" si="5"/>
        <v>0</v>
      </c>
      <c r="H30" s="6">
        <f t="shared" si="6"/>
        <v>0</v>
      </c>
      <c r="I30" s="6">
        <f t="shared" si="7"/>
        <v>355188.3749211482</v>
      </c>
      <c r="J30" s="6">
        <f t="shared" si="0"/>
        <v>694040.8090320446</v>
      </c>
    </row>
    <row r="31" spans="1:10" ht="13.5">
      <c r="A31">
        <v>21</v>
      </c>
      <c r="B31" s="6">
        <f t="shared" si="1"/>
        <v>-8763.880026621862</v>
      </c>
      <c r="C31" s="8">
        <f t="shared" si="2"/>
        <v>-564.754056851494</v>
      </c>
      <c r="D31" s="6">
        <f t="shared" si="3"/>
        <v>-8199.125969770368</v>
      </c>
      <c r="E31" s="6">
        <f t="shared" si="4"/>
        <v>330653.30814112606</v>
      </c>
      <c r="F31" s="6"/>
      <c r="G31" s="8">
        <f t="shared" si="5"/>
        <v>0</v>
      </c>
      <c r="H31" s="6">
        <f t="shared" si="6"/>
        <v>0</v>
      </c>
      <c r="I31" s="6">
        <f t="shared" si="7"/>
        <v>355188.3749211482</v>
      </c>
      <c r="J31" s="6">
        <f t="shared" si="0"/>
        <v>685841.6830622742</v>
      </c>
    </row>
    <row r="32" spans="1:10" ht="13.5">
      <c r="A32">
        <v>22</v>
      </c>
      <c r="B32" s="6">
        <f t="shared" si="1"/>
        <v>-8763.880026621862</v>
      </c>
      <c r="C32" s="8">
        <f t="shared" si="2"/>
        <v>-551.0888469018768</v>
      </c>
      <c r="D32" s="6">
        <f t="shared" si="3"/>
        <v>-8212.791179719985</v>
      </c>
      <c r="E32" s="6">
        <f t="shared" si="4"/>
        <v>322440.5169614061</v>
      </c>
      <c r="F32" s="6"/>
      <c r="G32" s="8">
        <f t="shared" si="5"/>
        <v>0</v>
      </c>
      <c r="H32" s="6">
        <f t="shared" si="6"/>
        <v>0</v>
      </c>
      <c r="I32" s="6">
        <f t="shared" si="7"/>
        <v>355188.3749211482</v>
      </c>
      <c r="J32" s="6">
        <f t="shared" si="0"/>
        <v>677628.8918825543</v>
      </c>
    </row>
    <row r="33" spans="1:10" ht="13.5">
      <c r="A33">
        <v>23</v>
      </c>
      <c r="B33" s="6">
        <f t="shared" si="1"/>
        <v>-8763.880026621862</v>
      </c>
      <c r="C33" s="8">
        <f t="shared" si="2"/>
        <v>-537.4008616023435</v>
      </c>
      <c r="D33" s="6">
        <f t="shared" si="3"/>
        <v>-8226.479165019518</v>
      </c>
      <c r="E33" s="6">
        <f t="shared" si="4"/>
        <v>314214.0377963866</v>
      </c>
      <c r="F33" s="6"/>
      <c r="G33" s="8">
        <f t="shared" si="5"/>
        <v>0</v>
      </c>
      <c r="H33" s="6">
        <f t="shared" si="6"/>
        <v>0</v>
      </c>
      <c r="I33" s="6">
        <f t="shared" si="7"/>
        <v>355188.3749211482</v>
      </c>
      <c r="J33" s="6">
        <f t="shared" si="0"/>
        <v>669402.4127175347</v>
      </c>
    </row>
    <row r="34" spans="1:10" ht="13.5">
      <c r="A34">
        <v>24</v>
      </c>
      <c r="B34" s="6">
        <f t="shared" si="1"/>
        <v>-8763.880026621862</v>
      </c>
      <c r="C34" s="8">
        <f t="shared" si="2"/>
        <v>-523.6900629939777</v>
      </c>
      <c r="D34" s="6">
        <f t="shared" si="3"/>
        <v>-8240.189963627885</v>
      </c>
      <c r="E34" s="6">
        <f t="shared" si="4"/>
        <v>305973.8478327587</v>
      </c>
      <c r="F34" s="6">
        <f>$B$8</f>
        <v>-52791.038275585575</v>
      </c>
      <c r="G34" s="8">
        <f t="shared" si="5"/>
        <v>-3551.8837492114817</v>
      </c>
      <c r="H34" s="6">
        <f t="shared" si="6"/>
        <v>-49239.15452637409</v>
      </c>
      <c r="I34" s="6">
        <f t="shared" si="7"/>
        <v>305949.2203947741</v>
      </c>
      <c r="J34" s="6">
        <f t="shared" si="0"/>
        <v>611923.0682275328</v>
      </c>
    </row>
    <row r="35" spans="1:10" ht="13.5">
      <c r="A35">
        <v>25</v>
      </c>
      <c r="B35" s="6">
        <f t="shared" si="1"/>
        <v>-8763.880026621862</v>
      </c>
      <c r="C35" s="8">
        <f t="shared" si="2"/>
        <v>-509.9564130545978</v>
      </c>
      <c r="D35" s="6">
        <f t="shared" si="3"/>
        <v>-8253.923613567264</v>
      </c>
      <c r="E35" s="6">
        <f t="shared" si="4"/>
        <v>297719.9242191914</v>
      </c>
      <c r="F35" s="6"/>
      <c r="G35" s="8">
        <f t="shared" si="5"/>
        <v>0</v>
      </c>
      <c r="H35" s="6">
        <f t="shared" si="6"/>
        <v>0</v>
      </c>
      <c r="I35" s="6">
        <f t="shared" si="7"/>
        <v>305949.2203947741</v>
      </c>
      <c r="J35" s="6">
        <f t="shared" si="0"/>
        <v>603669.1446139655</v>
      </c>
    </row>
    <row r="36" spans="1:10" ht="13.5">
      <c r="A36">
        <v>26</v>
      </c>
      <c r="B36" s="6">
        <f t="shared" si="1"/>
        <v>-8763.880026621862</v>
      </c>
      <c r="C36" s="8">
        <f t="shared" si="2"/>
        <v>-496.1998736986524</v>
      </c>
      <c r="D36" s="6">
        <f t="shared" si="3"/>
        <v>-8267.68015292321</v>
      </c>
      <c r="E36" s="6">
        <f t="shared" si="4"/>
        <v>289452.2440662682</v>
      </c>
      <c r="F36" s="6"/>
      <c r="G36" s="8">
        <f t="shared" si="5"/>
        <v>0</v>
      </c>
      <c r="H36" s="6">
        <f t="shared" si="6"/>
        <v>0</v>
      </c>
      <c r="I36" s="6">
        <f t="shared" si="7"/>
        <v>305949.2203947741</v>
      </c>
      <c r="J36" s="6">
        <f t="shared" si="0"/>
        <v>595401.4644610423</v>
      </c>
    </row>
    <row r="37" spans="1:10" ht="13.5">
      <c r="A37">
        <v>27</v>
      </c>
      <c r="B37" s="6">
        <f t="shared" si="1"/>
        <v>-8763.880026621862</v>
      </c>
      <c r="C37" s="8">
        <f t="shared" si="2"/>
        <v>-482.42040677711367</v>
      </c>
      <c r="D37" s="6">
        <f t="shared" si="3"/>
        <v>-8281.459619844749</v>
      </c>
      <c r="E37" s="6">
        <f t="shared" si="4"/>
        <v>281170.78444642347</v>
      </c>
      <c r="F37" s="6"/>
      <c r="G37" s="8">
        <f t="shared" si="5"/>
        <v>0</v>
      </c>
      <c r="H37" s="6">
        <f t="shared" si="6"/>
        <v>0</v>
      </c>
      <c r="I37" s="6">
        <f t="shared" si="7"/>
        <v>305949.2203947741</v>
      </c>
      <c r="J37" s="6">
        <f t="shared" si="0"/>
        <v>587120.0048411975</v>
      </c>
    </row>
    <row r="38" spans="1:10" ht="13.5">
      <c r="A38">
        <v>28</v>
      </c>
      <c r="B38" s="6">
        <f t="shared" si="1"/>
        <v>-8763.880026621862</v>
      </c>
      <c r="C38" s="8">
        <f t="shared" si="2"/>
        <v>-468.6179740773725</v>
      </c>
      <c r="D38" s="6">
        <f t="shared" si="3"/>
        <v>-8295.262052544489</v>
      </c>
      <c r="E38" s="6">
        <f t="shared" si="4"/>
        <v>272875.52239387896</v>
      </c>
      <c r="F38" s="6"/>
      <c r="G38" s="8">
        <f t="shared" si="5"/>
        <v>0</v>
      </c>
      <c r="H38" s="6">
        <f t="shared" si="6"/>
        <v>0</v>
      </c>
      <c r="I38" s="6">
        <f t="shared" si="7"/>
        <v>305949.2203947741</v>
      </c>
      <c r="J38" s="6">
        <f t="shared" si="0"/>
        <v>578824.7427886531</v>
      </c>
    </row>
    <row r="39" spans="1:10" ht="13.5">
      <c r="A39">
        <v>29</v>
      </c>
      <c r="B39" s="6">
        <f t="shared" si="1"/>
        <v>-8763.880026621862</v>
      </c>
      <c r="C39" s="8">
        <f t="shared" si="2"/>
        <v>-454.7925373231316</v>
      </c>
      <c r="D39" s="6">
        <f t="shared" si="3"/>
        <v>-8309.08748929873</v>
      </c>
      <c r="E39" s="6">
        <f t="shared" si="4"/>
        <v>264566.43490458024</v>
      </c>
      <c r="F39" s="6"/>
      <c r="G39" s="8">
        <f t="shared" si="5"/>
        <v>0</v>
      </c>
      <c r="H39" s="6">
        <f t="shared" si="6"/>
        <v>0</v>
      </c>
      <c r="I39" s="6">
        <f t="shared" si="7"/>
        <v>305949.2203947741</v>
      </c>
      <c r="J39" s="6">
        <f t="shared" si="0"/>
        <v>570515.6552993543</v>
      </c>
    </row>
    <row r="40" spans="1:10" ht="13.5">
      <c r="A40">
        <v>30</v>
      </c>
      <c r="B40" s="6">
        <f t="shared" si="1"/>
        <v>-8763.880026621862</v>
      </c>
      <c r="C40" s="8">
        <f t="shared" si="2"/>
        <v>-440.9440581743004</v>
      </c>
      <c r="D40" s="6">
        <f t="shared" si="3"/>
        <v>-8322.935968447562</v>
      </c>
      <c r="E40" s="6">
        <f t="shared" si="4"/>
        <v>256243.49893613267</v>
      </c>
      <c r="F40" s="6">
        <f>$B$8</f>
        <v>-52791.038275585575</v>
      </c>
      <c r="G40" s="8">
        <f t="shared" si="5"/>
        <v>-3059.492203947741</v>
      </c>
      <c r="H40" s="6">
        <f t="shared" si="6"/>
        <v>-49731.54607163784</v>
      </c>
      <c r="I40" s="6">
        <f t="shared" si="7"/>
        <v>256217.67432313628</v>
      </c>
      <c r="J40" s="6">
        <f t="shared" si="0"/>
        <v>512461.173259269</v>
      </c>
    </row>
    <row r="41" spans="1:10" ht="13.5">
      <c r="A41">
        <v>31</v>
      </c>
      <c r="B41" s="6">
        <f t="shared" si="1"/>
        <v>-8763.880026621862</v>
      </c>
      <c r="C41" s="8">
        <f t="shared" si="2"/>
        <v>-427.0724982268878</v>
      </c>
      <c r="D41" s="6">
        <f t="shared" si="3"/>
        <v>-8336.807528394975</v>
      </c>
      <c r="E41" s="6">
        <f t="shared" si="4"/>
        <v>247906.6914077377</v>
      </c>
      <c r="F41" s="6"/>
      <c r="G41" s="8">
        <f t="shared" si="5"/>
        <v>0</v>
      </c>
      <c r="H41" s="6">
        <f t="shared" si="6"/>
        <v>0</v>
      </c>
      <c r="I41" s="6">
        <f t="shared" si="7"/>
        <v>256217.67432313628</v>
      </c>
      <c r="J41" s="6">
        <f t="shared" si="0"/>
        <v>504124.365730874</v>
      </c>
    </row>
    <row r="42" spans="1:10" ht="13.5">
      <c r="A42">
        <v>32</v>
      </c>
      <c r="B42" s="6">
        <f t="shared" si="1"/>
        <v>-8763.880026621862</v>
      </c>
      <c r="C42" s="8">
        <f t="shared" si="2"/>
        <v>-413.1778190128962</v>
      </c>
      <c r="D42" s="6">
        <f t="shared" si="3"/>
        <v>-8350.702207608967</v>
      </c>
      <c r="E42" s="6">
        <f t="shared" si="4"/>
        <v>239555.98920012874</v>
      </c>
      <c r="F42" s="6"/>
      <c r="G42" s="8">
        <f t="shared" si="5"/>
        <v>0</v>
      </c>
      <c r="H42" s="6">
        <f t="shared" si="6"/>
        <v>0</v>
      </c>
      <c r="I42" s="6">
        <f t="shared" si="7"/>
        <v>256217.67432313628</v>
      </c>
      <c r="J42" s="6">
        <f t="shared" si="0"/>
        <v>495773.66352326504</v>
      </c>
    </row>
    <row r="43" spans="1:10" ht="13.5">
      <c r="A43">
        <v>33</v>
      </c>
      <c r="B43" s="6">
        <f t="shared" si="1"/>
        <v>-8763.880026621862</v>
      </c>
      <c r="C43" s="8">
        <f t="shared" si="2"/>
        <v>-399.2599820002146</v>
      </c>
      <c r="D43" s="6">
        <f t="shared" si="3"/>
        <v>-8364.620044621648</v>
      </c>
      <c r="E43" s="6">
        <f t="shared" si="4"/>
        <v>231191.3691555071</v>
      </c>
      <c r="F43" s="6"/>
      <c r="G43" s="8">
        <f t="shared" si="5"/>
        <v>0</v>
      </c>
      <c r="H43" s="6">
        <f t="shared" si="6"/>
        <v>0</v>
      </c>
      <c r="I43" s="6">
        <f t="shared" si="7"/>
        <v>256217.67432313628</v>
      </c>
      <c r="J43" s="6">
        <f t="shared" si="0"/>
        <v>487409.0434786434</v>
      </c>
    </row>
    <row r="44" spans="1:10" ht="13.5">
      <c r="A44">
        <v>34</v>
      </c>
      <c r="B44" s="6">
        <f t="shared" si="1"/>
        <v>-8763.880026621862</v>
      </c>
      <c r="C44" s="8">
        <f t="shared" si="2"/>
        <v>-385.31894859251184</v>
      </c>
      <c r="D44" s="6">
        <f t="shared" si="3"/>
        <v>-8378.56107802935</v>
      </c>
      <c r="E44" s="6">
        <f t="shared" si="4"/>
        <v>222812.80807747773</v>
      </c>
      <c r="F44" s="6"/>
      <c r="G44" s="8">
        <f t="shared" si="5"/>
        <v>0</v>
      </c>
      <c r="H44" s="6">
        <f t="shared" si="6"/>
        <v>0</v>
      </c>
      <c r="I44" s="6">
        <f t="shared" si="7"/>
        <v>256217.67432313628</v>
      </c>
      <c r="J44" s="6">
        <f t="shared" si="0"/>
        <v>479030.482400614</v>
      </c>
    </row>
    <row r="45" spans="1:10" ht="13.5">
      <c r="A45">
        <v>35</v>
      </c>
      <c r="B45" s="6">
        <f t="shared" si="1"/>
        <v>-8763.880026621862</v>
      </c>
      <c r="C45" s="8">
        <f t="shared" si="2"/>
        <v>-371.3546801291296</v>
      </c>
      <c r="D45" s="6">
        <f t="shared" si="3"/>
        <v>-8392.525346492732</v>
      </c>
      <c r="E45" s="6">
        <f t="shared" si="4"/>
        <v>214420.282730985</v>
      </c>
      <c r="F45" s="6"/>
      <c r="G45" s="8">
        <f t="shared" si="5"/>
        <v>0</v>
      </c>
      <c r="H45" s="6">
        <f t="shared" si="6"/>
        <v>0</v>
      </c>
      <c r="I45" s="6">
        <f t="shared" si="7"/>
        <v>256217.67432313628</v>
      </c>
      <c r="J45" s="6">
        <f t="shared" si="0"/>
        <v>470637.9570541213</v>
      </c>
    </row>
    <row r="46" spans="1:10" ht="13.5">
      <c r="A46">
        <v>36</v>
      </c>
      <c r="B46" s="6">
        <f t="shared" si="1"/>
        <v>-8763.880026621862</v>
      </c>
      <c r="C46" s="8">
        <f t="shared" si="2"/>
        <v>-357.36713788497497</v>
      </c>
      <c r="D46" s="6">
        <f t="shared" si="3"/>
        <v>-8406.512888736886</v>
      </c>
      <c r="E46" s="6">
        <f t="shared" si="4"/>
        <v>206013.76984224812</v>
      </c>
      <c r="F46" s="6">
        <f>$B$8</f>
        <v>-52791.038275585575</v>
      </c>
      <c r="G46" s="8">
        <f t="shared" si="5"/>
        <v>-2562.1767432313627</v>
      </c>
      <c r="H46" s="6">
        <f t="shared" si="6"/>
        <v>-50228.86153235421</v>
      </c>
      <c r="I46" s="6">
        <f t="shared" si="7"/>
        <v>205988.81279078207</v>
      </c>
      <c r="J46" s="6">
        <f t="shared" si="0"/>
        <v>412002.5826330302</v>
      </c>
    </row>
    <row r="47" spans="1:10" ht="13.5">
      <c r="A47">
        <v>37</v>
      </c>
      <c r="B47" s="6">
        <f t="shared" si="1"/>
        <v>-8763.880026621862</v>
      </c>
      <c r="C47" s="8">
        <f t="shared" si="2"/>
        <v>-343.35628307041355</v>
      </c>
      <c r="D47" s="6">
        <f t="shared" si="3"/>
        <v>-8420.523743551448</v>
      </c>
      <c r="E47" s="6">
        <f t="shared" si="4"/>
        <v>197593.24609869666</v>
      </c>
      <c r="F47" s="6"/>
      <c r="G47" s="8">
        <f t="shared" si="5"/>
        <v>0</v>
      </c>
      <c r="H47" s="6">
        <f t="shared" si="6"/>
        <v>0</v>
      </c>
      <c r="I47" s="6">
        <f t="shared" si="7"/>
        <v>205988.81279078207</v>
      </c>
      <c r="J47" s="6">
        <f t="shared" si="0"/>
        <v>403582.05888947874</v>
      </c>
    </row>
    <row r="48" spans="1:10" ht="13.5">
      <c r="A48">
        <v>38</v>
      </c>
      <c r="B48" s="6">
        <f t="shared" si="1"/>
        <v>-8763.880026621862</v>
      </c>
      <c r="C48" s="8">
        <f t="shared" si="2"/>
        <v>-329.3220768311611</v>
      </c>
      <c r="D48" s="6">
        <f t="shared" si="3"/>
        <v>-8434.557949790702</v>
      </c>
      <c r="E48" s="6">
        <f t="shared" si="4"/>
        <v>189158.68814890596</v>
      </c>
      <c r="F48" s="6"/>
      <c r="G48" s="8">
        <f t="shared" si="5"/>
        <v>0</v>
      </c>
      <c r="H48" s="6">
        <f t="shared" si="6"/>
        <v>0</v>
      </c>
      <c r="I48" s="6">
        <f t="shared" si="7"/>
        <v>205988.81279078207</v>
      </c>
      <c r="J48" s="6">
        <f t="shared" si="0"/>
        <v>395147.50093968806</v>
      </c>
    </row>
    <row r="49" spans="1:10" ht="13.5">
      <c r="A49">
        <v>39</v>
      </c>
      <c r="B49" s="6">
        <f t="shared" si="1"/>
        <v>-8763.880026621862</v>
      </c>
      <c r="C49" s="8">
        <f t="shared" si="2"/>
        <v>-315.2644802481766</v>
      </c>
      <c r="D49" s="6">
        <f t="shared" si="3"/>
        <v>-8448.615546373685</v>
      </c>
      <c r="E49" s="6">
        <f t="shared" si="4"/>
        <v>180710.07260253228</v>
      </c>
      <c r="F49" s="6"/>
      <c r="G49" s="8">
        <f t="shared" si="5"/>
        <v>0</v>
      </c>
      <c r="H49" s="6">
        <f t="shared" si="6"/>
        <v>0</v>
      </c>
      <c r="I49" s="6">
        <f t="shared" si="7"/>
        <v>205988.81279078207</v>
      </c>
      <c r="J49" s="6">
        <f t="shared" si="0"/>
        <v>386698.88539331435</v>
      </c>
    </row>
    <row r="50" spans="1:10" ht="13.5">
      <c r="A50">
        <v>40</v>
      </c>
      <c r="B50" s="6">
        <f t="shared" si="1"/>
        <v>-8763.880026621862</v>
      </c>
      <c r="C50" s="8">
        <f t="shared" si="2"/>
        <v>-301.18345433755377</v>
      </c>
      <c r="D50" s="6">
        <f t="shared" si="3"/>
        <v>-8462.696572284309</v>
      </c>
      <c r="E50" s="6">
        <f t="shared" si="4"/>
        <v>172247.37603024798</v>
      </c>
      <c r="F50" s="6"/>
      <c r="G50" s="8">
        <f t="shared" si="5"/>
        <v>0</v>
      </c>
      <c r="H50" s="6">
        <f t="shared" si="6"/>
        <v>0</v>
      </c>
      <c r="I50" s="6">
        <f t="shared" si="7"/>
        <v>205988.81279078207</v>
      </c>
      <c r="J50" s="6">
        <f t="shared" si="0"/>
        <v>378236.1888210301</v>
      </c>
    </row>
    <row r="51" spans="1:10" ht="13.5">
      <c r="A51">
        <v>41</v>
      </c>
      <c r="B51" s="6">
        <f t="shared" si="1"/>
        <v>-8763.880026621862</v>
      </c>
      <c r="C51" s="8">
        <f t="shared" si="2"/>
        <v>-287.0789600504133</v>
      </c>
      <c r="D51" s="6">
        <f t="shared" si="3"/>
        <v>-8476.801066571448</v>
      </c>
      <c r="E51" s="6">
        <f t="shared" si="4"/>
        <v>163770.57496367654</v>
      </c>
      <c r="F51" s="6"/>
      <c r="G51" s="8">
        <f t="shared" si="5"/>
        <v>0</v>
      </c>
      <c r="H51" s="6">
        <f t="shared" si="6"/>
        <v>0</v>
      </c>
      <c r="I51" s="6">
        <f t="shared" si="7"/>
        <v>205988.81279078207</v>
      </c>
      <c r="J51" s="6">
        <f t="shared" si="0"/>
        <v>369759.3877544586</v>
      </c>
    </row>
    <row r="52" spans="1:10" ht="13.5">
      <c r="A52">
        <v>42</v>
      </c>
      <c r="B52" s="6">
        <f t="shared" si="1"/>
        <v>-8763.880026621862</v>
      </c>
      <c r="C52" s="8">
        <f t="shared" si="2"/>
        <v>-272.95095827279425</v>
      </c>
      <c r="D52" s="6">
        <f t="shared" si="3"/>
        <v>-8490.929068349067</v>
      </c>
      <c r="E52" s="6">
        <f t="shared" si="4"/>
        <v>155279.64589532747</v>
      </c>
      <c r="F52" s="6">
        <f>$B$8</f>
        <v>-52791.038275585575</v>
      </c>
      <c r="G52" s="8">
        <f t="shared" si="5"/>
        <v>-2059.888127907821</v>
      </c>
      <c r="H52" s="6">
        <f t="shared" si="6"/>
        <v>-50731.150147677756</v>
      </c>
      <c r="I52" s="6">
        <f t="shared" si="7"/>
        <v>155257.66264310433</v>
      </c>
      <c r="J52" s="6">
        <f t="shared" si="0"/>
        <v>310537.30853843177</v>
      </c>
    </row>
    <row r="53" spans="1:10" ht="13.5">
      <c r="A53">
        <v>43</v>
      </c>
      <c r="B53" s="6">
        <f t="shared" si="1"/>
        <v>-8763.880026621862</v>
      </c>
      <c r="C53" s="8">
        <f t="shared" si="2"/>
        <v>-258.7994098255458</v>
      </c>
      <c r="D53" s="6">
        <f t="shared" si="3"/>
        <v>-8505.080616796316</v>
      </c>
      <c r="E53" s="6">
        <f t="shared" si="4"/>
        <v>146774.56527853117</v>
      </c>
      <c r="F53" s="6"/>
      <c r="G53" s="8">
        <f t="shared" si="5"/>
        <v>0</v>
      </c>
      <c r="H53" s="6">
        <f t="shared" si="6"/>
        <v>0</v>
      </c>
      <c r="I53" s="6">
        <f t="shared" si="7"/>
        <v>155257.66264310433</v>
      </c>
      <c r="J53" s="6">
        <f t="shared" si="0"/>
        <v>302032.2279216355</v>
      </c>
    </row>
    <row r="54" spans="1:10" ht="13.5">
      <c r="A54">
        <v>44</v>
      </c>
      <c r="B54" s="6">
        <f t="shared" si="1"/>
        <v>-8763.880026621862</v>
      </c>
      <c r="C54" s="8">
        <f t="shared" si="2"/>
        <v>-244.6242754642186</v>
      </c>
      <c r="D54" s="6">
        <f t="shared" si="3"/>
        <v>-8519.255751157643</v>
      </c>
      <c r="E54" s="6">
        <f t="shared" si="4"/>
        <v>138255.30952737352</v>
      </c>
      <c r="F54" s="6"/>
      <c r="G54" s="8">
        <f t="shared" si="5"/>
        <v>0</v>
      </c>
      <c r="H54" s="6">
        <f t="shared" si="6"/>
        <v>0</v>
      </c>
      <c r="I54" s="6">
        <f t="shared" si="7"/>
        <v>155257.66264310433</v>
      </c>
      <c r="J54" s="6">
        <f t="shared" si="0"/>
        <v>293512.97217047785</v>
      </c>
    </row>
    <row r="55" spans="1:10" ht="13.5">
      <c r="A55">
        <v>45</v>
      </c>
      <c r="B55" s="6">
        <f t="shared" si="1"/>
        <v>-8763.880026621862</v>
      </c>
      <c r="C55" s="8">
        <f t="shared" si="2"/>
        <v>-230.42551587895585</v>
      </c>
      <c r="D55" s="6">
        <f t="shared" si="3"/>
        <v>-8533.454510742906</v>
      </c>
      <c r="E55" s="6">
        <f t="shared" si="4"/>
        <v>129721.85501663062</v>
      </c>
      <c r="F55" s="6"/>
      <c r="G55" s="8">
        <f t="shared" si="5"/>
        <v>0</v>
      </c>
      <c r="H55" s="6">
        <f t="shared" si="6"/>
        <v>0</v>
      </c>
      <c r="I55" s="6">
        <f t="shared" si="7"/>
        <v>155257.66264310433</v>
      </c>
      <c r="J55" s="6">
        <f t="shared" si="0"/>
        <v>284979.51765973493</v>
      </c>
    </row>
    <row r="56" spans="1:10" ht="13.5">
      <c r="A56">
        <v>46</v>
      </c>
      <c r="B56" s="6">
        <f t="shared" si="1"/>
        <v>-8763.880026621862</v>
      </c>
      <c r="C56" s="8">
        <f t="shared" si="2"/>
        <v>-216.20309169438437</v>
      </c>
      <c r="D56" s="6">
        <f t="shared" si="3"/>
        <v>-8547.676934927478</v>
      </c>
      <c r="E56" s="6">
        <f t="shared" si="4"/>
        <v>121174.17808170314</v>
      </c>
      <c r="F56" s="6"/>
      <c r="G56" s="8">
        <f t="shared" si="5"/>
        <v>0</v>
      </c>
      <c r="H56" s="6">
        <f t="shared" si="6"/>
        <v>0</v>
      </c>
      <c r="I56" s="6">
        <f t="shared" si="7"/>
        <v>155257.66264310433</v>
      </c>
      <c r="J56" s="6">
        <f t="shared" si="0"/>
        <v>276431.84072480747</v>
      </c>
    </row>
    <row r="57" spans="1:10" ht="13.5">
      <c r="A57">
        <v>47</v>
      </c>
      <c r="B57" s="6">
        <f t="shared" si="1"/>
        <v>-8763.880026621862</v>
      </c>
      <c r="C57" s="8">
        <f t="shared" si="2"/>
        <v>-201.95696346950524</v>
      </c>
      <c r="D57" s="6">
        <f t="shared" si="3"/>
        <v>-8561.923063152357</v>
      </c>
      <c r="E57" s="6">
        <f t="shared" si="4"/>
        <v>112612.25501855079</v>
      </c>
      <c r="F57" s="6"/>
      <c r="G57" s="8">
        <f t="shared" si="5"/>
        <v>0</v>
      </c>
      <c r="H57" s="6">
        <f t="shared" si="6"/>
        <v>0</v>
      </c>
      <c r="I57" s="6">
        <f t="shared" si="7"/>
        <v>155257.66264310433</v>
      </c>
      <c r="J57" s="6">
        <f t="shared" si="0"/>
        <v>267869.9176616551</v>
      </c>
    </row>
    <row r="58" spans="1:10" ht="13.5">
      <c r="A58">
        <v>48</v>
      </c>
      <c r="B58" s="6">
        <f t="shared" si="1"/>
        <v>-8763.880026621862</v>
      </c>
      <c r="C58" s="8">
        <f t="shared" si="2"/>
        <v>-187.68709169758463</v>
      </c>
      <c r="D58" s="6">
        <f t="shared" si="3"/>
        <v>-8576.192934924278</v>
      </c>
      <c r="E58" s="6">
        <f t="shared" si="4"/>
        <v>104036.06208362652</v>
      </c>
      <c r="F58" s="6">
        <f>$B$8</f>
        <v>-52791.038275585575</v>
      </c>
      <c r="G58" s="8">
        <f t="shared" si="5"/>
        <v>-1552.5766264310432</v>
      </c>
      <c r="H58" s="6">
        <f t="shared" si="6"/>
        <v>-51238.46164915453</v>
      </c>
      <c r="I58" s="6">
        <f t="shared" si="7"/>
        <v>104019.2009939498</v>
      </c>
      <c r="J58" s="6">
        <f t="shared" si="0"/>
        <v>208055.2630775763</v>
      </c>
    </row>
    <row r="59" spans="1:10" ht="13.5">
      <c r="A59">
        <v>49</v>
      </c>
      <c r="B59" s="6">
        <f t="shared" si="1"/>
        <v>-8763.880026621862</v>
      </c>
      <c r="C59" s="8">
        <f t="shared" si="2"/>
        <v>-173.39343680604418</v>
      </c>
      <c r="D59" s="6">
        <f t="shared" si="3"/>
        <v>-8590.486589815819</v>
      </c>
      <c r="E59" s="6">
        <f t="shared" si="4"/>
        <v>95445.5754938107</v>
      </c>
      <c r="F59" s="6"/>
      <c r="G59" s="8">
        <f t="shared" si="5"/>
        <v>0</v>
      </c>
      <c r="H59" s="6">
        <f t="shared" si="6"/>
        <v>0</v>
      </c>
      <c r="I59" s="6">
        <f t="shared" si="7"/>
        <v>104019.2009939498</v>
      </c>
      <c r="J59" s="6">
        <f t="shared" si="0"/>
        <v>199464.77648776048</v>
      </c>
    </row>
    <row r="60" spans="1:10" ht="13.5">
      <c r="A60">
        <v>50</v>
      </c>
      <c r="B60" s="6">
        <f t="shared" si="1"/>
        <v>-8763.880026621862</v>
      </c>
      <c r="C60" s="8">
        <f t="shared" si="2"/>
        <v>-159.07595915635116</v>
      </c>
      <c r="D60" s="6">
        <f t="shared" si="3"/>
        <v>-8604.804067465511</v>
      </c>
      <c r="E60" s="6">
        <f t="shared" si="4"/>
        <v>86840.77142634519</v>
      </c>
      <c r="F60" s="6"/>
      <c r="G60" s="8">
        <f t="shared" si="5"/>
        <v>0</v>
      </c>
      <c r="H60" s="6">
        <f t="shared" si="6"/>
        <v>0</v>
      </c>
      <c r="I60" s="6">
        <f t="shared" si="7"/>
        <v>104019.2009939498</v>
      </c>
      <c r="J60" s="6">
        <f t="shared" si="0"/>
        <v>190859.972420295</v>
      </c>
    </row>
    <row r="61" spans="1:10" ht="13.5">
      <c r="A61">
        <v>51</v>
      </c>
      <c r="B61" s="6">
        <f t="shared" si="1"/>
        <v>-8763.880026621862</v>
      </c>
      <c r="C61" s="8">
        <f t="shared" si="2"/>
        <v>-144.73461904390865</v>
      </c>
      <c r="D61" s="6">
        <f t="shared" si="3"/>
        <v>-8619.145407577953</v>
      </c>
      <c r="E61" s="6">
        <f t="shared" si="4"/>
        <v>78221.62601876725</v>
      </c>
      <c r="F61" s="6"/>
      <c r="G61" s="8">
        <f t="shared" si="5"/>
        <v>0</v>
      </c>
      <c r="H61" s="6">
        <f t="shared" si="6"/>
        <v>0</v>
      </c>
      <c r="I61" s="6">
        <f t="shared" si="7"/>
        <v>104019.2009939498</v>
      </c>
      <c r="J61" s="6">
        <f t="shared" si="0"/>
        <v>182240.82701271703</v>
      </c>
    </row>
    <row r="62" spans="1:10" ht="13.5">
      <c r="A62">
        <v>52</v>
      </c>
      <c r="B62" s="6">
        <f t="shared" si="1"/>
        <v>-8763.880026621862</v>
      </c>
      <c r="C62" s="8">
        <f t="shared" si="2"/>
        <v>-130.3693766979454</v>
      </c>
      <c r="D62" s="6">
        <f t="shared" si="3"/>
        <v>-8633.510649923917</v>
      </c>
      <c r="E62" s="6">
        <f t="shared" si="4"/>
        <v>69588.11536884333</v>
      </c>
      <c r="F62" s="6"/>
      <c r="G62" s="8">
        <f t="shared" si="5"/>
        <v>0</v>
      </c>
      <c r="H62" s="6">
        <f t="shared" si="6"/>
        <v>0</v>
      </c>
      <c r="I62" s="6">
        <f t="shared" si="7"/>
        <v>104019.2009939498</v>
      </c>
      <c r="J62" s="6">
        <f t="shared" si="0"/>
        <v>173607.31636279312</v>
      </c>
    </row>
    <row r="63" spans="1:10" ht="13.5">
      <c r="A63">
        <v>53</v>
      </c>
      <c r="B63" s="6">
        <f t="shared" si="1"/>
        <v>-8763.880026621862</v>
      </c>
      <c r="C63" s="8">
        <f t="shared" si="2"/>
        <v>-115.98019228140555</v>
      </c>
      <c r="D63" s="6">
        <f t="shared" si="3"/>
        <v>-8647.899834340456</v>
      </c>
      <c r="E63" s="6">
        <f t="shared" si="4"/>
        <v>60940.21553450287</v>
      </c>
      <c r="F63" s="6"/>
      <c r="G63" s="8">
        <f t="shared" si="5"/>
        <v>0</v>
      </c>
      <c r="H63" s="6">
        <f t="shared" si="6"/>
        <v>0</v>
      </c>
      <c r="I63" s="6">
        <f t="shared" si="7"/>
        <v>104019.2009939498</v>
      </c>
      <c r="J63" s="6">
        <f t="shared" si="0"/>
        <v>164959.41652845265</v>
      </c>
    </row>
    <row r="64" spans="1:10" ht="13.5">
      <c r="A64">
        <v>54</v>
      </c>
      <c r="B64" s="6">
        <f t="shared" si="1"/>
        <v>-8763.880026621862</v>
      </c>
      <c r="C64" s="8">
        <f t="shared" si="2"/>
        <v>-101.56702589083812</v>
      </c>
      <c r="D64" s="6">
        <f t="shared" si="3"/>
        <v>-8662.313000731025</v>
      </c>
      <c r="E64" s="6">
        <f t="shared" si="4"/>
        <v>52277.90253377185</v>
      </c>
      <c r="F64" s="6">
        <f>$B$8</f>
        <v>-52791.038275585575</v>
      </c>
      <c r="G64" s="8">
        <f t="shared" si="5"/>
        <v>-1040.192009939498</v>
      </c>
      <c r="H64" s="6">
        <f t="shared" si="6"/>
        <v>-51750.846265646076</v>
      </c>
      <c r="I64" s="6">
        <f t="shared" si="7"/>
        <v>52268.35472830372</v>
      </c>
      <c r="J64" s="6">
        <f t="shared" si="0"/>
        <v>104546.25726207557</v>
      </c>
    </row>
    <row r="65" spans="1:10" ht="13.5">
      <c r="A65">
        <v>55</v>
      </c>
      <c r="B65" s="6">
        <f t="shared" si="1"/>
        <v>-8763.880026621862</v>
      </c>
      <c r="C65" s="8">
        <f t="shared" si="2"/>
        <v>-87.12983755628642</v>
      </c>
      <c r="D65" s="6">
        <f t="shared" si="3"/>
        <v>-8676.750189065577</v>
      </c>
      <c r="E65" s="6">
        <f t="shared" si="4"/>
        <v>43601.15234470627</v>
      </c>
      <c r="F65" s="6"/>
      <c r="G65" s="8">
        <f t="shared" si="5"/>
        <v>0</v>
      </c>
      <c r="H65" s="6">
        <f t="shared" si="6"/>
        <v>0</v>
      </c>
      <c r="I65" s="6">
        <f t="shared" si="7"/>
        <v>52268.35472830372</v>
      </c>
      <c r="J65" s="6">
        <f t="shared" si="0"/>
        <v>95869.50707301</v>
      </c>
    </row>
    <row r="66" spans="1:10" ht="13.5">
      <c r="A66">
        <v>56</v>
      </c>
      <c r="B66" s="6">
        <f t="shared" si="1"/>
        <v>-8763.880026621862</v>
      </c>
      <c r="C66" s="8">
        <f t="shared" si="2"/>
        <v>-72.66858724117712</v>
      </c>
      <c r="D66" s="6">
        <f t="shared" si="3"/>
        <v>-8691.211439380686</v>
      </c>
      <c r="E66" s="6">
        <f t="shared" si="4"/>
        <v>34909.94090532559</v>
      </c>
      <c r="F66" s="6"/>
      <c r="G66" s="8">
        <f t="shared" si="5"/>
        <v>0</v>
      </c>
      <c r="H66" s="6">
        <f t="shared" si="6"/>
        <v>0</v>
      </c>
      <c r="I66" s="6">
        <f t="shared" si="7"/>
        <v>52268.35472830372</v>
      </c>
      <c r="J66" s="6">
        <f t="shared" si="0"/>
        <v>87178.29563362931</v>
      </c>
    </row>
    <row r="67" spans="1:10" ht="13.5">
      <c r="A67">
        <v>57</v>
      </c>
      <c r="B67" s="6">
        <f t="shared" si="1"/>
        <v>-8763.880026621862</v>
      </c>
      <c r="C67" s="8">
        <f t="shared" si="2"/>
        <v>-58.183234842209316</v>
      </c>
      <c r="D67" s="6">
        <f t="shared" si="3"/>
        <v>-8705.696791779654</v>
      </c>
      <c r="E67" s="6">
        <f t="shared" si="4"/>
        <v>26204.244113545934</v>
      </c>
      <c r="F67" s="6"/>
      <c r="G67" s="8">
        <f t="shared" si="5"/>
        <v>0</v>
      </c>
      <c r="H67" s="6">
        <f t="shared" si="6"/>
        <v>0</v>
      </c>
      <c r="I67" s="6">
        <f t="shared" si="7"/>
        <v>52268.35472830372</v>
      </c>
      <c r="J67" s="6">
        <f t="shared" si="0"/>
        <v>78472.59884184966</v>
      </c>
    </row>
    <row r="68" spans="1:10" ht="13.5">
      <c r="A68">
        <v>58</v>
      </c>
      <c r="B68" s="6">
        <f t="shared" si="1"/>
        <v>-8763.880026621862</v>
      </c>
      <c r="C68" s="8">
        <f t="shared" si="2"/>
        <v>-43.673740189243226</v>
      </c>
      <c r="D68" s="6">
        <f t="shared" si="3"/>
        <v>-8720.20628643262</v>
      </c>
      <c r="E68" s="6">
        <f t="shared" si="4"/>
        <v>17484.037827113316</v>
      </c>
      <c r="F68" s="6"/>
      <c r="G68" s="8">
        <f t="shared" si="5"/>
        <v>0</v>
      </c>
      <c r="H68" s="6">
        <f t="shared" si="6"/>
        <v>0</v>
      </c>
      <c r="I68" s="6">
        <f t="shared" si="7"/>
        <v>52268.35472830372</v>
      </c>
      <c r="J68" s="6">
        <f t="shared" si="0"/>
        <v>69752.39255541703</v>
      </c>
    </row>
    <row r="69" spans="1:10" ht="13.5">
      <c r="A69">
        <v>59</v>
      </c>
      <c r="B69" s="6">
        <f t="shared" si="1"/>
        <v>-8763.880026621862</v>
      </c>
      <c r="C69" s="8">
        <f t="shared" si="2"/>
        <v>-29.140063045188864</v>
      </c>
      <c r="D69" s="6">
        <f t="shared" si="3"/>
        <v>-8734.739963576674</v>
      </c>
      <c r="E69" s="6">
        <f t="shared" si="4"/>
        <v>8749.297863536642</v>
      </c>
      <c r="F69" s="6"/>
      <c r="G69" s="8">
        <f t="shared" si="5"/>
        <v>0</v>
      </c>
      <c r="H69" s="6">
        <f t="shared" si="6"/>
        <v>0</v>
      </c>
      <c r="I69" s="6">
        <f t="shared" si="7"/>
        <v>52268.35472830372</v>
      </c>
      <c r="J69" s="6">
        <f t="shared" si="0"/>
        <v>61017.652591840364</v>
      </c>
    </row>
    <row r="70" spans="1:10" ht="13.5">
      <c r="A70">
        <v>60</v>
      </c>
      <c r="B70" s="6">
        <f t="shared" si="1"/>
        <v>-8763.880026621862</v>
      </c>
      <c r="C70" s="8">
        <f t="shared" si="2"/>
        <v>-14.582163105894402</v>
      </c>
      <c r="D70" s="6">
        <f t="shared" si="3"/>
        <v>-8749.297863515967</v>
      </c>
      <c r="E70" s="6">
        <f t="shared" si="4"/>
        <v>2.0674633560702205E-08</v>
      </c>
      <c r="F70" s="6">
        <f>$B$8</f>
        <v>-52791.038275585575</v>
      </c>
      <c r="G70" s="8">
        <f t="shared" si="5"/>
        <v>-522.6835472830372</v>
      </c>
      <c r="H70" s="6">
        <f t="shared" si="6"/>
        <v>-52268.35472830254</v>
      </c>
      <c r="I70" s="6">
        <f t="shared" si="7"/>
        <v>1.178705133497715E-09</v>
      </c>
      <c r="J70" s="6">
        <f t="shared" si="0"/>
        <v>2.185333869419992E-08</v>
      </c>
    </row>
  </sheetData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2004-04-09T11:12:55Z</dcterms:created>
  <dcterms:modified xsi:type="dcterms:W3CDTF">2004-04-18T10:48:08Z</dcterms:modified>
  <cp:category/>
  <cp:version/>
  <cp:contentType/>
  <cp:contentStatus/>
</cp:coreProperties>
</file>